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3975" windowHeight="5985" tabRatio="236"/>
  </bookViews>
  <sheets>
    <sheet name="C11" sheetId="1" r:id="rId1"/>
  </sheets>
  <definedNames>
    <definedName name="_Regression_Int" localSheetId="0" hidden="1">1</definedName>
    <definedName name="A_impresión_IM" localSheetId="0">'C11'!$A$1:$P$28</definedName>
    <definedName name="_xlnm.Print_Area" localSheetId="0">'C11'!$A$1:$P$48</definedName>
  </definedNames>
  <calcPr calcId="125725"/>
</workbook>
</file>

<file path=xl/calcChain.xml><?xml version="1.0" encoding="utf-8"?>
<calcChain xmlns="http://schemas.openxmlformats.org/spreadsheetml/2006/main">
  <c r="H37" i="1"/>
  <c r="G37"/>
  <c r="H36"/>
  <c r="G36"/>
  <c r="L37"/>
  <c r="K37"/>
  <c r="L36"/>
  <c r="K36"/>
  <c r="L35"/>
  <c r="K35"/>
  <c r="L34"/>
  <c r="K34"/>
  <c r="P37"/>
  <c r="O37"/>
  <c r="P36"/>
  <c r="O36"/>
  <c r="P35"/>
  <c r="O35"/>
  <c r="P34"/>
  <c r="O34"/>
  <c r="H41"/>
  <c r="G41"/>
  <c r="P39"/>
  <c r="O39"/>
  <c r="L39"/>
  <c r="K39"/>
  <c r="H39"/>
  <c r="G39"/>
  <c r="F15"/>
  <c r="F36" s="1"/>
  <c r="F16"/>
  <c r="F37" s="1"/>
  <c r="F18"/>
  <c r="F39" s="1"/>
  <c r="F20"/>
  <c r="F41" s="1"/>
  <c r="L12" l="1"/>
  <c r="L33" s="1"/>
  <c r="F12"/>
  <c r="F33" s="1"/>
  <c r="J13"/>
  <c r="J34" s="1"/>
  <c r="J14"/>
  <c r="J35" s="1"/>
  <c r="J15"/>
  <c r="J36" s="1"/>
  <c r="J16"/>
  <c r="J37" s="1"/>
  <c r="N13"/>
  <c r="N34" s="1"/>
  <c r="N14"/>
  <c r="N35" s="1"/>
  <c r="N15"/>
  <c r="N36" s="1"/>
  <c r="N16"/>
  <c r="N37" s="1"/>
  <c r="J18"/>
  <c r="J39" s="1"/>
  <c r="N18"/>
  <c r="N39" s="1"/>
  <c r="B20"/>
  <c r="B41" s="1"/>
  <c r="F24"/>
  <c r="J24"/>
  <c r="N24"/>
  <c r="F25"/>
  <c r="J25"/>
  <c r="N25"/>
  <c r="F26"/>
  <c r="J26"/>
  <c r="F27"/>
  <c r="N27"/>
  <c r="O12"/>
  <c r="O33" s="1"/>
  <c r="P12"/>
  <c r="P33" s="1"/>
  <c r="P61"/>
  <c r="P23"/>
  <c r="O23"/>
  <c r="L23"/>
  <c r="K12"/>
  <c r="K33" s="1"/>
  <c r="K61"/>
  <c r="K23"/>
  <c r="H12"/>
  <c r="H23"/>
  <c r="G12"/>
  <c r="G33" s="1"/>
  <c r="G23"/>
  <c r="G61"/>
  <c r="D20"/>
  <c r="D41" s="1"/>
  <c r="D18"/>
  <c r="D39" s="1"/>
  <c r="D24"/>
  <c r="D25"/>
  <c r="D26"/>
  <c r="D27"/>
  <c r="C20"/>
  <c r="C41" s="1"/>
  <c r="C18"/>
  <c r="C39" s="1"/>
  <c r="C24"/>
  <c r="C25"/>
  <c r="C26"/>
  <c r="C27"/>
  <c r="C16"/>
  <c r="C37" s="1"/>
  <c r="C15"/>
  <c r="C36" s="1"/>
  <c r="C14"/>
  <c r="C35" s="1"/>
  <c r="C13"/>
  <c r="C34" s="1"/>
  <c r="B13"/>
  <c r="B34" s="1"/>
  <c r="D13"/>
  <c r="D34" s="1"/>
  <c r="D14"/>
  <c r="D35" s="1"/>
  <c r="D15"/>
  <c r="D36" s="1"/>
  <c r="D16"/>
  <c r="D37" s="1"/>
  <c r="B26"/>
  <c r="J61"/>
  <c r="B14"/>
  <c r="B35" s="1"/>
  <c r="B25"/>
  <c r="L61"/>
  <c r="H61"/>
  <c r="D61"/>
  <c r="O61"/>
  <c r="N61"/>
  <c r="F61"/>
  <c r="C61"/>
  <c r="B61"/>
  <c r="B24" l="1"/>
  <c r="B23" s="1"/>
  <c r="B16"/>
  <c r="B37" s="1"/>
  <c r="B15"/>
  <c r="B36" s="1"/>
  <c r="K10"/>
  <c r="K31" s="1"/>
  <c r="F23"/>
  <c r="F10" s="1"/>
  <c r="F31" s="1"/>
  <c r="H10"/>
  <c r="H31" s="1"/>
  <c r="H33"/>
  <c r="B27"/>
  <c r="B18"/>
  <c r="B39" s="1"/>
  <c r="P10"/>
  <c r="P31" s="1"/>
  <c r="J23"/>
  <c r="O10"/>
  <c r="O31" s="1"/>
  <c r="N12"/>
  <c r="N33" s="1"/>
  <c r="J12"/>
  <c r="J33" s="1"/>
  <c r="L10"/>
  <c r="L31" s="1"/>
  <c r="C12"/>
  <c r="C33" s="1"/>
  <c r="D12"/>
  <c r="D33" s="1"/>
  <c r="D23"/>
  <c r="N23"/>
  <c r="C23"/>
  <c r="G10"/>
  <c r="G31" s="1"/>
  <c r="D10" l="1"/>
  <c r="D31" s="1"/>
  <c r="J10"/>
  <c r="J31" s="1"/>
  <c r="N10"/>
  <c r="N31" s="1"/>
  <c r="B12"/>
  <c r="C10"/>
  <c r="C31" s="1"/>
  <c r="B10" l="1"/>
  <c r="B31" s="1"/>
  <c r="B33"/>
</calcChain>
</file>

<file path=xl/sharedStrings.xml><?xml version="1.0" encoding="utf-8"?>
<sst xmlns="http://schemas.openxmlformats.org/spreadsheetml/2006/main" count="99" uniqueCount="31">
  <si>
    <t>POR:  DEPENDENCIA Y SEXO</t>
  </si>
  <si>
    <t>SEGÚN:  NIVEL DE ENSEÑANZA Y RAMA</t>
  </si>
  <si>
    <t>Total</t>
  </si>
  <si>
    <t>Pública</t>
  </si>
  <si>
    <t>Privada</t>
  </si>
  <si>
    <t>Preescolar</t>
  </si>
  <si>
    <t xml:space="preserve">     Interactivo I</t>
  </si>
  <si>
    <t xml:space="preserve">     Interactivo II</t>
  </si>
  <si>
    <t xml:space="preserve">     Transición  </t>
  </si>
  <si>
    <t>I y II Ciclos</t>
  </si>
  <si>
    <t>Escuelas  Nocturnas</t>
  </si>
  <si>
    <t>.</t>
  </si>
  <si>
    <t>III Ciclo y</t>
  </si>
  <si>
    <t>Educación Diversificada</t>
  </si>
  <si>
    <t>Nivel y Rama</t>
  </si>
  <si>
    <t xml:space="preserve">     Maternal II</t>
  </si>
  <si>
    <t>DESERCION INTRA-ANUAL EN EDUCACION REGULAR</t>
  </si>
  <si>
    <t>Cifras Relativas</t>
  </si>
  <si>
    <t>Cifras Absolutas</t>
  </si>
  <si>
    <t>T</t>
  </si>
  <si>
    <t>H</t>
  </si>
  <si>
    <t>M</t>
  </si>
  <si>
    <t xml:space="preserve">     Académica Diurna</t>
  </si>
  <si>
    <t xml:space="preserve">     Técnica Diurna</t>
  </si>
  <si>
    <t xml:space="preserve">     Académica Nocturna</t>
  </si>
  <si>
    <t xml:space="preserve">     Técnica Nocturna</t>
  </si>
  <si>
    <t>FUENTE:  Departamento de Estadística</t>
  </si>
  <si>
    <t>CUADRO Nº:  8</t>
  </si>
  <si>
    <t xml:space="preserve">    Subvencionada</t>
  </si>
  <si>
    <t>-</t>
  </si>
  <si>
    <t>AÑO:  2013</t>
  </si>
</sst>
</file>

<file path=xl/styles.xml><?xml version="1.0" encoding="utf-8"?>
<styleSheet xmlns="http://schemas.openxmlformats.org/spreadsheetml/2006/main">
  <numFmts count="5">
    <numFmt numFmtId="164" formatCode="0_)"/>
    <numFmt numFmtId="165" formatCode="General_)"/>
    <numFmt numFmtId="166" formatCode="0.0"/>
    <numFmt numFmtId="167" formatCode="00000"/>
    <numFmt numFmtId="168" formatCode="#,##0.0"/>
  </numFmts>
  <fonts count="9">
    <font>
      <sz val="10"/>
      <name val="Courier"/>
    </font>
    <font>
      <sz val="10"/>
      <name val="Courier"/>
      <family val="3"/>
    </font>
    <font>
      <b/>
      <sz val="11"/>
      <name val="Book Antiqua"/>
      <family val="1"/>
    </font>
    <font>
      <sz val="11"/>
      <name val="Book Antiqua"/>
      <family val="1"/>
    </font>
    <font>
      <b/>
      <sz val="10"/>
      <name val="Book Antiqua"/>
      <family val="1"/>
    </font>
    <font>
      <b/>
      <sz val="9"/>
      <name val="Book Antiqua"/>
      <family val="1"/>
    </font>
    <font>
      <sz val="9"/>
      <name val="Book Antiqua"/>
      <family val="1"/>
    </font>
    <font>
      <sz val="10"/>
      <name val="Book Antiqua"/>
      <family val="1"/>
    </font>
    <font>
      <b/>
      <i/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164" fontId="0" fillId="0" borderId="0"/>
    <xf numFmtId="165" fontId="1" fillId="0" borderId="0"/>
  </cellStyleXfs>
  <cellXfs count="43">
    <xf numFmtId="164" fontId="0" fillId="0" borderId="0" xfId="0"/>
    <xf numFmtId="164" fontId="3" fillId="0" borderId="0" xfId="0" applyFont="1"/>
    <xf numFmtId="164" fontId="4" fillId="0" borderId="0" xfId="0" applyFont="1" applyAlignment="1" applyProtection="1">
      <alignment horizontal="center"/>
    </xf>
    <xf numFmtId="164" fontId="5" fillId="0" borderId="1" xfId="0" applyFont="1" applyBorder="1" applyAlignment="1" applyProtection="1">
      <alignment horizontal="centerContinuous"/>
    </xf>
    <xf numFmtId="164" fontId="6" fillId="0" borderId="1" xfId="0" applyFont="1" applyBorder="1" applyAlignment="1">
      <alignment horizontal="centerContinuous"/>
    </xf>
    <xf numFmtId="164" fontId="5" fillId="0" borderId="1" xfId="0" applyFont="1" applyBorder="1" applyAlignment="1">
      <alignment horizontal="centerContinuous"/>
    </xf>
    <xf numFmtId="164" fontId="5" fillId="0" borderId="0" xfId="0" applyFont="1"/>
    <xf numFmtId="164" fontId="5" fillId="0" borderId="2" xfId="0" applyFont="1" applyBorder="1" applyAlignment="1">
      <alignment horizontal="centerContinuous" wrapText="1"/>
    </xf>
    <xf numFmtId="164" fontId="5" fillId="0" borderId="2" xfId="0" applyFont="1" applyBorder="1" applyAlignment="1">
      <alignment horizontal="centerContinuous"/>
    </xf>
    <xf numFmtId="164" fontId="4" fillId="0" borderId="0" xfId="0" applyFont="1"/>
    <xf numFmtId="164" fontId="4" fillId="0" borderId="3" xfId="0" applyFont="1" applyBorder="1" applyAlignment="1" applyProtection="1">
      <alignment horizontal="center"/>
    </xf>
    <xf numFmtId="164" fontId="5" fillId="0" borderId="3" xfId="0" applyFont="1" applyBorder="1" applyAlignment="1" applyProtection="1">
      <alignment horizontal="center"/>
    </xf>
    <xf numFmtId="164" fontId="5" fillId="0" borderId="3" xfId="0" applyFont="1" applyBorder="1" applyAlignment="1" applyProtection="1">
      <alignment horizontal="center" wrapText="1"/>
    </xf>
    <xf numFmtId="164" fontId="6" fillId="0" borderId="0" xfId="0" applyFont="1"/>
    <xf numFmtId="164" fontId="7" fillId="0" borderId="0" xfId="0" applyFont="1"/>
    <xf numFmtId="164" fontId="8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5" fontId="4" fillId="0" borderId="0" xfId="0" applyNumberFormat="1" applyFont="1" applyAlignment="1" applyProtection="1">
      <alignment horizontal="left"/>
    </xf>
    <xf numFmtId="164" fontId="8" fillId="0" borderId="0" xfId="0" quotePrefix="1" applyFont="1" applyAlignment="1" applyProtection="1">
      <alignment horizontal="left"/>
    </xf>
    <xf numFmtId="1" fontId="6" fillId="0" borderId="0" xfId="0" applyNumberFormat="1" applyFont="1" applyProtection="1"/>
    <xf numFmtId="37" fontId="6" fillId="0" borderId="0" xfId="0" applyNumberFormat="1" applyFont="1" applyProtection="1"/>
    <xf numFmtId="166" fontId="7" fillId="0" borderId="0" xfId="0" applyNumberFormat="1" applyFont="1" applyAlignment="1" applyProtection="1">
      <alignment horizontal="center"/>
    </xf>
    <xf numFmtId="166" fontId="7" fillId="0" borderId="0" xfId="0" applyNumberFormat="1" applyFont="1" applyAlignment="1">
      <alignment horizontal="center"/>
    </xf>
    <xf numFmtId="166" fontId="7" fillId="0" borderId="3" xfId="0" applyNumberFormat="1" applyFont="1" applyBorder="1" applyAlignment="1">
      <alignment horizontal="center"/>
    </xf>
    <xf numFmtId="165" fontId="4" fillId="0" borderId="0" xfId="1" applyFont="1" applyFill="1" applyBorder="1"/>
    <xf numFmtId="3" fontId="7" fillId="0" borderId="0" xfId="0" applyNumberFormat="1" applyFont="1" applyAlignment="1" applyProtection="1">
      <alignment horizontal="center"/>
    </xf>
    <xf numFmtId="3" fontId="7" fillId="0" borderId="0" xfId="0" applyNumberFormat="1" applyFont="1" applyAlignment="1">
      <alignment horizontal="center"/>
    </xf>
    <xf numFmtId="3" fontId="4" fillId="0" borderId="0" xfId="0" applyNumberFormat="1" applyFont="1" applyAlignment="1" applyProtection="1">
      <alignment horizontal="center"/>
    </xf>
    <xf numFmtId="3" fontId="4" fillId="0" borderId="3" xfId="0" applyNumberFormat="1" applyFont="1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</xf>
    <xf numFmtId="49" fontId="4" fillId="0" borderId="0" xfId="0" applyNumberFormat="1" applyFont="1" applyAlignment="1" applyProtection="1">
      <alignment horizontal="left"/>
    </xf>
    <xf numFmtId="49" fontId="8" fillId="0" borderId="0" xfId="0" quotePrefix="1" applyNumberFormat="1" applyFont="1" applyAlignment="1" applyProtection="1">
      <alignment horizontal="left"/>
    </xf>
    <xf numFmtId="49" fontId="4" fillId="0" borderId="3" xfId="0" applyNumberFormat="1" applyFont="1" applyBorder="1" applyAlignment="1" applyProtection="1">
      <alignment horizontal="left"/>
    </xf>
    <xf numFmtId="167" fontId="8" fillId="0" borderId="0" xfId="0" applyNumberFormat="1" applyFont="1" applyAlignment="1" applyProtection="1">
      <alignment horizontal="left"/>
    </xf>
    <xf numFmtId="167" fontId="4" fillId="0" borderId="0" xfId="0" applyNumberFormat="1" applyFont="1"/>
    <xf numFmtId="167" fontId="4" fillId="0" borderId="0" xfId="0" applyNumberFormat="1" applyFont="1" applyAlignment="1" applyProtection="1">
      <alignment horizontal="left"/>
    </xf>
    <xf numFmtId="49" fontId="4" fillId="0" borderId="0" xfId="0" applyNumberFormat="1" applyFont="1"/>
    <xf numFmtId="164" fontId="4" fillId="0" borderId="0" xfId="0" applyFont="1" applyAlignment="1">
      <alignment horizontal="center"/>
    </xf>
    <xf numFmtId="164" fontId="4" fillId="0" borderId="4" xfId="0" applyFont="1" applyBorder="1" applyAlignment="1">
      <alignment horizontal="center"/>
    </xf>
    <xf numFmtId="164" fontId="2" fillId="0" borderId="3" xfId="0" quotePrefix="1" applyFont="1" applyBorder="1" applyAlignment="1" applyProtection="1">
      <alignment horizontal="center"/>
    </xf>
    <xf numFmtId="164" fontId="2" fillId="0" borderId="0" xfId="0" quotePrefix="1" applyFont="1" applyAlignment="1" applyProtection="1">
      <alignment horizontal="center"/>
    </xf>
    <xf numFmtId="164" fontId="2" fillId="0" borderId="0" xfId="0" applyFont="1" applyAlignment="1" applyProtection="1">
      <alignment horizontal="center"/>
    </xf>
    <xf numFmtId="168" fontId="7" fillId="0" borderId="0" xfId="0" applyNumberFormat="1" applyFont="1" applyAlignment="1" applyProtection="1">
      <alignment horizontal="center"/>
    </xf>
  </cellXfs>
  <cellStyles count="2">
    <cellStyle name="Normal" xfId="0" builtinId="0"/>
    <cellStyle name="Normal_T4-5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T77"/>
  <sheetViews>
    <sheetView tabSelected="1" zoomScaleNormal="100" zoomScaleSheetLayoutView="75" workbookViewId="0">
      <selection sqref="A1:P1"/>
    </sheetView>
  </sheetViews>
  <sheetFormatPr baseColWidth="10" defaultColWidth="7.625" defaultRowHeight="13.5"/>
  <cols>
    <col min="1" max="1" width="24.125" style="14" customWidth="1"/>
    <col min="2" max="2" width="6.375" style="13" customWidth="1"/>
    <col min="3" max="3" width="6.875" style="13" customWidth="1"/>
    <col min="4" max="4" width="6.5" style="13" customWidth="1"/>
    <col min="5" max="5" width="2.875" style="13" customWidth="1"/>
    <col min="6" max="6" width="6.375" style="13" customWidth="1"/>
    <col min="7" max="7" width="6.625" style="13" customWidth="1"/>
    <col min="8" max="8" width="6.875" style="13" customWidth="1"/>
    <col min="9" max="9" width="3.625" style="13" customWidth="1"/>
    <col min="10" max="10" width="6.25" style="13" customWidth="1"/>
    <col min="11" max="11" width="6.125" style="13" customWidth="1"/>
    <col min="12" max="12" width="6.5" style="13" customWidth="1"/>
    <col min="13" max="13" width="3.5" style="13" customWidth="1"/>
    <col min="14" max="14" width="6.375" style="13" customWidth="1"/>
    <col min="15" max="15" width="5.125" style="13" bestFit="1" customWidth="1"/>
    <col min="16" max="16" width="6.75" style="13" customWidth="1"/>
    <col min="17" max="16384" width="7.625" style="13"/>
  </cols>
  <sheetData>
    <row r="1" spans="1:16" s="1" customFormat="1" ht="16.5">
      <c r="A1" s="40" t="s">
        <v>27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s="1" customFormat="1" ht="16.5">
      <c r="A2" s="41" t="s">
        <v>16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16" s="1" customFormat="1" ht="16.5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s="1" customFormat="1" ht="16.5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s="1" customFormat="1" ht="17.25" thickBot="1">
      <c r="A5" s="39" t="s">
        <v>30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s="9" customFormat="1" ht="15">
      <c r="A6" s="2"/>
      <c r="B6" s="3" t="s">
        <v>2</v>
      </c>
      <c r="C6" s="4"/>
      <c r="D6" s="5"/>
      <c r="E6" s="6"/>
      <c r="F6" s="5" t="s">
        <v>3</v>
      </c>
      <c r="G6" s="3"/>
      <c r="H6" s="5"/>
      <c r="I6" s="6"/>
      <c r="J6" s="5" t="s">
        <v>4</v>
      </c>
      <c r="K6" s="3"/>
      <c r="L6" s="5"/>
      <c r="M6" s="6"/>
      <c r="N6" s="7" t="s">
        <v>28</v>
      </c>
      <c r="O6" s="8"/>
      <c r="P6" s="8"/>
    </row>
    <row r="7" spans="1:16" s="9" customFormat="1" ht="19.5" customHeight="1" thickBot="1">
      <c r="A7" s="10" t="s">
        <v>14</v>
      </c>
      <c r="B7" s="11" t="s">
        <v>19</v>
      </c>
      <c r="C7" s="12" t="s">
        <v>20</v>
      </c>
      <c r="D7" s="12" t="s">
        <v>21</v>
      </c>
      <c r="E7" s="11"/>
      <c r="F7" s="11" t="s">
        <v>19</v>
      </c>
      <c r="G7" s="12" t="s">
        <v>20</v>
      </c>
      <c r="H7" s="12" t="s">
        <v>21</v>
      </c>
      <c r="I7" s="11"/>
      <c r="J7" s="11" t="s">
        <v>19</v>
      </c>
      <c r="K7" s="12" t="s">
        <v>20</v>
      </c>
      <c r="L7" s="12" t="s">
        <v>21</v>
      </c>
      <c r="M7" s="11"/>
      <c r="N7" s="11" t="s">
        <v>19</v>
      </c>
      <c r="O7" s="12" t="s">
        <v>20</v>
      </c>
      <c r="P7" s="12" t="s">
        <v>21</v>
      </c>
    </row>
    <row r="8" spans="1:16" ht="15">
      <c r="A8" s="38" t="s">
        <v>18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6.75" customHeight="1"/>
    <row r="10" spans="1:16">
      <c r="A10" s="29" t="s">
        <v>2</v>
      </c>
      <c r="B10" s="25">
        <f>B12+B18+B20+B23</f>
        <v>46082</v>
      </c>
      <c r="C10" s="25">
        <f>C12+C18+C20+C23</f>
        <v>25318</v>
      </c>
      <c r="D10" s="25">
        <f>D12+D18+D20+D23</f>
        <v>20764</v>
      </c>
      <c r="E10" s="25"/>
      <c r="F10" s="25">
        <f>F12+F18+F20+F23</f>
        <v>45482</v>
      </c>
      <c r="G10" s="25">
        <f>G12+G18+G20+G23</f>
        <v>25052</v>
      </c>
      <c r="H10" s="25">
        <f>H12+H18+H20+H23</f>
        <v>20430</v>
      </c>
      <c r="I10" s="25"/>
      <c r="J10" s="25">
        <f>J12+J18+J20+J23</f>
        <v>140</v>
      </c>
      <c r="K10" s="25">
        <f>K12+K18+K20+K23</f>
        <v>9</v>
      </c>
      <c r="L10" s="25">
        <f>L12+L18+L20+L23</f>
        <v>131</v>
      </c>
      <c r="M10" s="25"/>
      <c r="N10" s="25">
        <f>N12+N18+N20+N23</f>
        <v>460</v>
      </c>
      <c r="O10" s="25">
        <f>O12+O18+O20+O23</f>
        <v>257</v>
      </c>
      <c r="P10" s="25">
        <f>P12+P18+P20+P23</f>
        <v>203</v>
      </c>
    </row>
    <row r="11" spans="1:16" ht="8.25" customHeight="1">
      <c r="A11" s="9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>
      <c r="A12" s="15" t="s">
        <v>5</v>
      </c>
      <c r="B12" s="25">
        <f t="shared" ref="B12:D16" si="0">F12+J12+N12</f>
        <v>2774</v>
      </c>
      <c r="C12" s="25">
        <f t="shared" si="0"/>
        <v>1577</v>
      </c>
      <c r="D12" s="25">
        <f t="shared" si="0"/>
        <v>1197</v>
      </c>
      <c r="E12" s="25"/>
      <c r="F12" s="25">
        <f>SUM(F13:F16)</f>
        <v>3162</v>
      </c>
      <c r="G12" s="25">
        <f>SUM(G13:G16)</f>
        <v>1776</v>
      </c>
      <c r="H12" s="25">
        <f>SUM(H13:H16)</f>
        <v>1386</v>
      </c>
      <c r="I12" s="25"/>
      <c r="J12" s="25">
        <f>SUM(J13:J16)</f>
        <v>-405</v>
      </c>
      <c r="K12" s="25">
        <f>SUM(K13:K16)</f>
        <v>-198</v>
      </c>
      <c r="L12" s="25">
        <f>SUM(L13:L16)</f>
        <v>-207</v>
      </c>
      <c r="M12" s="25"/>
      <c r="N12" s="25">
        <f>SUM(N13:N16)</f>
        <v>17</v>
      </c>
      <c r="O12" s="25">
        <f>SUM(O13:O16)</f>
        <v>-1</v>
      </c>
      <c r="P12" s="25">
        <f>SUM(P13:P16)</f>
        <v>18</v>
      </c>
    </row>
    <row r="13" spans="1:16" ht="15">
      <c r="A13" s="30" t="s">
        <v>15</v>
      </c>
      <c r="B13" s="25">
        <f t="shared" si="0"/>
        <v>-301</v>
      </c>
      <c r="C13" s="25">
        <f t="shared" si="0"/>
        <v>-140</v>
      </c>
      <c r="D13" s="25">
        <f t="shared" si="0"/>
        <v>-161</v>
      </c>
      <c r="E13" s="25"/>
      <c r="F13" s="25" t="s">
        <v>29</v>
      </c>
      <c r="G13" s="25" t="s">
        <v>29</v>
      </c>
      <c r="H13" s="25" t="s">
        <v>29</v>
      </c>
      <c r="I13" s="25"/>
      <c r="J13" s="25">
        <f>+K13+L13</f>
        <v>-304</v>
      </c>
      <c r="K13" s="25">
        <v>-142</v>
      </c>
      <c r="L13" s="25">
        <v>-162</v>
      </c>
      <c r="M13" s="25"/>
      <c r="N13" s="25">
        <f>+O13+P13</f>
        <v>3</v>
      </c>
      <c r="O13" s="25">
        <v>2</v>
      </c>
      <c r="P13" s="25">
        <v>1</v>
      </c>
    </row>
    <row r="14" spans="1:16" ht="15">
      <c r="A14" s="30" t="s">
        <v>6</v>
      </c>
      <c r="B14" s="25">
        <f t="shared" si="0"/>
        <v>-76</v>
      </c>
      <c r="C14" s="25">
        <f t="shared" si="0"/>
        <v>-33</v>
      </c>
      <c r="D14" s="25">
        <f t="shared" si="0"/>
        <v>-43</v>
      </c>
      <c r="E14" s="25"/>
      <c r="F14" s="25" t="s">
        <v>29</v>
      </c>
      <c r="G14" s="25" t="s">
        <v>29</v>
      </c>
      <c r="H14" s="25" t="s">
        <v>29</v>
      </c>
      <c r="I14" s="25"/>
      <c r="J14" s="25">
        <f>+K14+L14</f>
        <v>-78</v>
      </c>
      <c r="K14" s="25">
        <v>-33</v>
      </c>
      <c r="L14" s="25">
        <v>-45</v>
      </c>
      <c r="M14" s="25"/>
      <c r="N14" s="25">
        <f>+O14+P14</f>
        <v>2</v>
      </c>
      <c r="O14" s="25">
        <v>0</v>
      </c>
      <c r="P14" s="25">
        <v>2</v>
      </c>
    </row>
    <row r="15" spans="1:16" ht="15">
      <c r="A15" s="30" t="s">
        <v>7</v>
      </c>
      <c r="B15" s="25">
        <f t="shared" si="0"/>
        <v>2065</v>
      </c>
      <c r="C15" s="25">
        <f t="shared" si="0"/>
        <v>1087</v>
      </c>
      <c r="D15" s="25">
        <f t="shared" si="0"/>
        <v>978</v>
      </c>
      <c r="E15" s="25"/>
      <c r="F15" s="25">
        <f>+G15+H15</f>
        <v>2083</v>
      </c>
      <c r="G15" s="25">
        <v>1119</v>
      </c>
      <c r="H15" s="25">
        <v>964</v>
      </c>
      <c r="I15" s="25"/>
      <c r="J15" s="25">
        <f>+K15+L15</f>
        <v>-25</v>
      </c>
      <c r="K15" s="25">
        <v>-29</v>
      </c>
      <c r="L15" s="25">
        <v>4</v>
      </c>
      <c r="M15" s="25"/>
      <c r="N15" s="25">
        <f>+O15+P15</f>
        <v>7</v>
      </c>
      <c r="O15" s="25">
        <v>-3</v>
      </c>
      <c r="P15" s="25">
        <v>10</v>
      </c>
    </row>
    <row r="16" spans="1:16" ht="15">
      <c r="A16" s="30" t="s">
        <v>8</v>
      </c>
      <c r="B16" s="25">
        <f t="shared" si="0"/>
        <v>1086</v>
      </c>
      <c r="C16" s="25">
        <f t="shared" si="0"/>
        <v>663</v>
      </c>
      <c r="D16" s="25">
        <f t="shared" si="0"/>
        <v>423</v>
      </c>
      <c r="E16" s="25"/>
      <c r="F16" s="25">
        <f>+G16+H16</f>
        <v>1079</v>
      </c>
      <c r="G16" s="25">
        <v>657</v>
      </c>
      <c r="H16" s="25">
        <v>422</v>
      </c>
      <c r="I16" s="25"/>
      <c r="J16" s="25">
        <f>+K16+L16</f>
        <v>2</v>
      </c>
      <c r="K16" s="25">
        <v>6</v>
      </c>
      <c r="L16" s="25">
        <v>-4</v>
      </c>
      <c r="M16" s="25"/>
      <c r="N16" s="25">
        <f>+O16+P16</f>
        <v>5</v>
      </c>
      <c r="O16" s="25">
        <v>0</v>
      </c>
      <c r="P16" s="25">
        <v>5</v>
      </c>
    </row>
    <row r="17" spans="1:16" ht="8.25" customHeight="1">
      <c r="A17" s="9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1:16">
      <c r="A18" s="29" t="s">
        <v>9</v>
      </c>
      <c r="B18" s="25">
        <f>F18+J18+N18</f>
        <v>7812</v>
      </c>
      <c r="C18" s="25">
        <f>G18+K18+O18</f>
        <v>4259</v>
      </c>
      <c r="D18" s="25">
        <f>H18+L18+P18</f>
        <v>3553</v>
      </c>
      <c r="E18" s="25"/>
      <c r="F18" s="25">
        <f>+G18+H18</f>
        <v>7394</v>
      </c>
      <c r="G18" s="25">
        <v>4101</v>
      </c>
      <c r="H18" s="25">
        <v>3293</v>
      </c>
      <c r="I18" s="25"/>
      <c r="J18" s="25">
        <f>+K18+L18</f>
        <v>309</v>
      </c>
      <c r="K18" s="25">
        <v>105</v>
      </c>
      <c r="L18" s="25">
        <v>204</v>
      </c>
      <c r="M18" s="25"/>
      <c r="N18" s="25">
        <f>+O18+P18</f>
        <v>109</v>
      </c>
      <c r="O18" s="25">
        <v>53</v>
      </c>
      <c r="P18" s="25">
        <v>56</v>
      </c>
    </row>
    <row r="19" spans="1:16" ht="8.25" customHeight="1">
      <c r="A19" s="3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</row>
    <row r="20" spans="1:16" ht="15">
      <c r="A20" s="31" t="s">
        <v>10</v>
      </c>
      <c r="B20" s="25">
        <f>F20</f>
        <v>82</v>
      </c>
      <c r="C20" s="25">
        <f>G20</f>
        <v>38</v>
      </c>
      <c r="D20" s="25">
        <f>H20</f>
        <v>44</v>
      </c>
      <c r="E20" s="25"/>
      <c r="F20" s="25">
        <f>+G20+H20</f>
        <v>82</v>
      </c>
      <c r="G20" s="25">
        <v>38</v>
      </c>
      <c r="H20" s="25">
        <v>44</v>
      </c>
      <c r="I20" s="25"/>
      <c r="J20" s="27" t="s">
        <v>11</v>
      </c>
      <c r="K20" s="27" t="s">
        <v>11</v>
      </c>
      <c r="L20" s="27" t="s">
        <v>11</v>
      </c>
      <c r="M20" s="25"/>
      <c r="N20" s="27" t="s">
        <v>11</v>
      </c>
      <c r="O20" s="27" t="s">
        <v>11</v>
      </c>
      <c r="P20" s="27" t="s">
        <v>11</v>
      </c>
    </row>
    <row r="21" spans="1:16" ht="6.75" customHeight="1">
      <c r="A21" s="3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>
      <c r="A22" s="29" t="s">
        <v>12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</row>
    <row r="23" spans="1:16">
      <c r="A23" s="31" t="s">
        <v>13</v>
      </c>
      <c r="B23" s="25">
        <f>+B24+B25+B26+B27</f>
        <v>35414</v>
      </c>
      <c r="C23" s="25">
        <f>+C24+C25+C26+C27</f>
        <v>19444</v>
      </c>
      <c r="D23" s="25">
        <f>+D24+D25+D26+D27</f>
        <v>15970</v>
      </c>
      <c r="E23" s="25"/>
      <c r="F23" s="25">
        <f>+F24+F25+F26+F27</f>
        <v>34844</v>
      </c>
      <c r="G23" s="25">
        <f>+G24+G25+G26+G27</f>
        <v>19137</v>
      </c>
      <c r="H23" s="25">
        <f>+H24+H25+H26+H27</f>
        <v>15707</v>
      </c>
      <c r="I23" s="25"/>
      <c r="J23" s="25">
        <f>+J24+J25+J26+J27</f>
        <v>236</v>
      </c>
      <c r="K23" s="25">
        <f>+K24+K25+K26+K27</f>
        <v>102</v>
      </c>
      <c r="L23" s="25">
        <f>+L24+L25+L26+L27</f>
        <v>134</v>
      </c>
      <c r="M23" s="25"/>
      <c r="N23" s="25">
        <f>+N24+N25+N26+N27</f>
        <v>334</v>
      </c>
      <c r="O23" s="25">
        <f>+O24+O25+O26+O27</f>
        <v>205</v>
      </c>
      <c r="P23" s="25">
        <f>+P24+P25+P26+P27</f>
        <v>129</v>
      </c>
    </row>
    <row r="24" spans="1:16" ht="15">
      <c r="A24" s="30" t="s">
        <v>22</v>
      </c>
      <c r="B24" s="25">
        <f t="shared" ref="B24:D26" si="1">+F24+J24+N24</f>
        <v>18448</v>
      </c>
      <c r="C24" s="25">
        <f t="shared" si="1"/>
        <v>10128</v>
      </c>
      <c r="D24" s="25">
        <f t="shared" si="1"/>
        <v>8320</v>
      </c>
      <c r="E24" s="25"/>
      <c r="F24" s="25">
        <f>+G24+H24</f>
        <v>18132</v>
      </c>
      <c r="G24" s="25">
        <v>10001</v>
      </c>
      <c r="H24" s="25">
        <v>8131</v>
      </c>
      <c r="I24" s="25"/>
      <c r="J24" s="25">
        <f>+K24+L24</f>
        <v>184</v>
      </c>
      <c r="K24" s="25">
        <v>62</v>
      </c>
      <c r="L24" s="25">
        <v>122</v>
      </c>
      <c r="M24" s="25"/>
      <c r="N24" s="25">
        <f>+O24+P24</f>
        <v>132</v>
      </c>
      <c r="O24" s="25">
        <v>65</v>
      </c>
      <c r="P24" s="25">
        <v>67</v>
      </c>
    </row>
    <row r="25" spans="1:16" ht="15">
      <c r="A25" s="30" t="s">
        <v>23</v>
      </c>
      <c r="B25" s="25">
        <f t="shared" si="1"/>
        <v>6733</v>
      </c>
      <c r="C25" s="25">
        <f t="shared" si="1"/>
        <v>3628</v>
      </c>
      <c r="D25" s="25">
        <f t="shared" si="1"/>
        <v>3105</v>
      </c>
      <c r="E25" s="25"/>
      <c r="F25" s="25">
        <f>+G25+H25</f>
        <v>6607</v>
      </c>
      <c r="G25" s="25">
        <v>3531</v>
      </c>
      <c r="H25" s="25">
        <v>3076</v>
      </c>
      <c r="I25" s="25"/>
      <c r="J25" s="25">
        <f>+K25+L25</f>
        <v>28</v>
      </c>
      <c r="K25" s="25">
        <v>18</v>
      </c>
      <c r="L25" s="25">
        <v>10</v>
      </c>
      <c r="M25" s="25"/>
      <c r="N25" s="25">
        <f>+O25+P25</f>
        <v>98</v>
      </c>
      <c r="O25" s="25">
        <v>79</v>
      </c>
      <c r="P25" s="25">
        <v>19</v>
      </c>
    </row>
    <row r="26" spans="1:16" ht="15">
      <c r="A26" s="30" t="s">
        <v>24</v>
      </c>
      <c r="B26" s="25">
        <f t="shared" si="1"/>
        <v>8208</v>
      </c>
      <c r="C26" s="25">
        <f t="shared" si="1"/>
        <v>4808</v>
      </c>
      <c r="D26" s="25">
        <f t="shared" si="1"/>
        <v>3400</v>
      </c>
      <c r="E26" s="25"/>
      <c r="F26" s="25">
        <f>+G26+H26</f>
        <v>8184</v>
      </c>
      <c r="G26" s="25">
        <v>4786</v>
      </c>
      <c r="H26" s="25">
        <v>3398</v>
      </c>
      <c r="I26" s="25"/>
      <c r="J26" s="25">
        <f>+K26+L26</f>
        <v>24</v>
      </c>
      <c r="K26" s="25">
        <v>22</v>
      </c>
      <c r="L26" s="25">
        <v>2</v>
      </c>
      <c r="M26" s="27"/>
      <c r="N26" s="27" t="s">
        <v>11</v>
      </c>
      <c r="O26" s="27" t="s">
        <v>11</v>
      </c>
      <c r="P26" s="27" t="s">
        <v>11</v>
      </c>
    </row>
    <row r="27" spans="1:16" ht="15">
      <c r="A27" s="30" t="s">
        <v>25</v>
      </c>
      <c r="B27" s="25">
        <f>F27+N27</f>
        <v>2025</v>
      </c>
      <c r="C27" s="25">
        <f>G27+O27</f>
        <v>880</v>
      </c>
      <c r="D27" s="25">
        <f>H27+P27</f>
        <v>1145</v>
      </c>
      <c r="E27" s="25"/>
      <c r="F27" s="25">
        <f>+G27+H27</f>
        <v>1921</v>
      </c>
      <c r="G27" s="25">
        <v>819</v>
      </c>
      <c r="H27" s="25">
        <v>1102</v>
      </c>
      <c r="I27" s="25"/>
      <c r="J27" s="27" t="s">
        <v>11</v>
      </c>
      <c r="K27" s="27" t="s">
        <v>11</v>
      </c>
      <c r="L27" s="27" t="s">
        <v>11</v>
      </c>
      <c r="M27" s="25"/>
      <c r="N27" s="25">
        <f>+O27+P27</f>
        <v>104</v>
      </c>
      <c r="O27" s="25">
        <v>61</v>
      </c>
      <c r="P27" s="25">
        <v>43</v>
      </c>
    </row>
    <row r="28" spans="1:16" ht="8.25" customHeight="1">
      <c r="A28" s="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</row>
    <row r="29" spans="1:16" ht="15">
      <c r="A29" s="37" t="s">
        <v>17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</row>
    <row r="30" spans="1:16" ht="8.25" customHeight="1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16">
      <c r="A31" s="33" t="s">
        <v>2</v>
      </c>
      <c r="B31" s="21">
        <f>+B10/B61*100</f>
        <v>4.9637804096449134</v>
      </c>
      <c r="C31" s="21">
        <f t="shared" ref="C31:D31" si="2">+C10/C61*100</f>
        <v>5.3795746995529417</v>
      </c>
      <c r="D31" s="21">
        <f t="shared" si="2"/>
        <v>4.5362689602890773</v>
      </c>
      <c r="E31" s="21"/>
      <c r="F31" s="21">
        <f>+F10/F61*100</f>
        <v>5.4875142822326008</v>
      </c>
      <c r="G31" s="21">
        <f t="shared" ref="G31:H31" si="3">+G10/G61*100</f>
        <v>5.9534644971328214</v>
      </c>
      <c r="H31" s="21">
        <f t="shared" si="3"/>
        <v>5.0069847805308427</v>
      </c>
      <c r="I31" s="21"/>
      <c r="J31" s="21">
        <f>+J10/J61*100</f>
        <v>0.17643129891242706</v>
      </c>
      <c r="K31" s="21">
        <f t="shared" ref="K31:L31" si="4">+K10/K61*100</f>
        <v>2.2319767874414108E-2</v>
      </c>
      <c r="L31" s="21">
        <f t="shared" si="4"/>
        <v>0.33565645177821052</v>
      </c>
      <c r="M31" s="21"/>
      <c r="N31" s="21">
        <f>+N10/N61*100</f>
        <v>2.2786942091444988</v>
      </c>
      <c r="O31" s="21">
        <f t="shared" ref="O31:P31" si="5">+O10/O61*100</f>
        <v>2.7018502943650127</v>
      </c>
      <c r="P31" s="21">
        <f t="shared" si="5"/>
        <v>1.9016393442622952</v>
      </c>
    </row>
    <row r="32" spans="1:16" ht="9" customHeight="1">
      <c r="A32" s="34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</row>
    <row r="33" spans="1:16">
      <c r="A33" s="33" t="s">
        <v>5</v>
      </c>
      <c r="B33" s="21">
        <f t="shared" ref="B33:P33" si="6">+B12/B63*100</f>
        <v>2.3756712084749974</v>
      </c>
      <c r="C33" s="21">
        <f t="shared" si="6"/>
        <v>2.6435779662721695</v>
      </c>
      <c r="D33" s="21">
        <f t="shared" si="6"/>
        <v>2.0958450790538055</v>
      </c>
      <c r="E33" s="21"/>
      <c r="F33" s="21">
        <f t="shared" si="6"/>
        <v>3.2312455930592598</v>
      </c>
      <c r="G33" s="21">
        <f t="shared" si="6"/>
        <v>3.5401052463721898</v>
      </c>
      <c r="H33" s="21">
        <f t="shared" si="6"/>
        <v>2.9063306003480887</v>
      </c>
      <c r="I33" s="21"/>
      <c r="J33" s="21">
        <f t="shared" si="6"/>
        <v>-2.3470097357440891</v>
      </c>
      <c r="K33" s="21">
        <f t="shared" si="6"/>
        <v>-2.2853185595567869</v>
      </c>
      <c r="L33" s="21">
        <f t="shared" si="6"/>
        <v>-2.4092178770949721</v>
      </c>
      <c r="M33" s="21"/>
      <c r="N33" s="21">
        <f t="shared" si="6"/>
        <v>1.0278113663845223</v>
      </c>
      <c r="O33" s="21">
        <f t="shared" si="6"/>
        <v>-0.12165450121654502</v>
      </c>
      <c r="P33" s="21">
        <f t="shared" si="6"/>
        <v>2.1634615384615383</v>
      </c>
    </row>
    <row r="34" spans="1:16" ht="15">
      <c r="A34" s="35" t="s">
        <v>15</v>
      </c>
      <c r="B34" s="21">
        <f t="shared" ref="B34:D34" si="7">+B13/B64*100</f>
        <v>-16.996047430830039</v>
      </c>
      <c r="C34" s="21">
        <f t="shared" si="7"/>
        <v>-15.435501653803749</v>
      </c>
      <c r="D34" s="21">
        <f t="shared" si="7"/>
        <v>-18.63425925925926</v>
      </c>
      <c r="E34" s="21"/>
      <c r="F34" s="25" t="s">
        <v>29</v>
      </c>
      <c r="G34" s="25" t="s">
        <v>29</v>
      </c>
      <c r="H34" s="25" t="s">
        <v>29</v>
      </c>
      <c r="I34" s="21"/>
      <c r="J34" s="21">
        <f t="shared" ref="J34:L34" si="8">+J13/J64*100</f>
        <v>-17.431192660550458</v>
      </c>
      <c r="K34" s="21">
        <f t="shared" si="8"/>
        <v>-15.919282511210762</v>
      </c>
      <c r="L34" s="21">
        <f t="shared" si="8"/>
        <v>-19.014084507042252</v>
      </c>
      <c r="M34" s="21"/>
      <c r="N34" s="21">
        <f t="shared" ref="N34:P34" si="9">+N13/N64*100</f>
        <v>11.111111111111111</v>
      </c>
      <c r="O34" s="21">
        <f t="shared" si="9"/>
        <v>13.333333333333334</v>
      </c>
      <c r="P34" s="21">
        <f t="shared" si="9"/>
        <v>8.3333333333333321</v>
      </c>
    </row>
    <row r="35" spans="1:16" ht="15">
      <c r="A35" s="35" t="s">
        <v>6</v>
      </c>
      <c r="B35" s="21">
        <f t="shared" ref="B35:D35" si="10">+B14/B65*100</f>
        <v>-1.8976279650436954</v>
      </c>
      <c r="C35" s="21">
        <f t="shared" si="10"/>
        <v>-1.7451084082496033</v>
      </c>
      <c r="D35" s="21">
        <f t="shared" si="10"/>
        <v>-2.0340586565752128</v>
      </c>
      <c r="E35" s="21"/>
      <c r="F35" s="25" t="s">
        <v>29</v>
      </c>
      <c r="G35" s="25" t="s">
        <v>29</v>
      </c>
      <c r="H35" s="25" t="s">
        <v>29</v>
      </c>
      <c r="I35" s="21"/>
      <c r="J35" s="21">
        <f t="shared" ref="J35:L35" si="11">+J14/J65*100</f>
        <v>-2.0349595617010174</v>
      </c>
      <c r="K35" s="21">
        <f t="shared" si="11"/>
        <v>-1.8384401114206128</v>
      </c>
      <c r="L35" s="21">
        <f t="shared" si="11"/>
        <v>-2.2080471050049066</v>
      </c>
      <c r="M35" s="21"/>
      <c r="N35" s="21">
        <f t="shared" ref="N35:P35" si="12">+N14/N65*100</f>
        <v>1.1627906976744187</v>
      </c>
      <c r="O35" s="21">
        <f t="shared" si="12"/>
        <v>0</v>
      </c>
      <c r="P35" s="21">
        <f t="shared" si="12"/>
        <v>2.6315789473684208</v>
      </c>
    </row>
    <row r="36" spans="1:16" ht="15">
      <c r="A36" s="35" t="s">
        <v>7</v>
      </c>
      <c r="B36" s="21">
        <f t="shared" ref="B36:D36" si="13">+B15/B66*100</f>
        <v>4.5811518324607325</v>
      </c>
      <c r="C36" s="21">
        <f t="shared" si="13"/>
        <v>4.73865469288112</v>
      </c>
      <c r="D36" s="21">
        <f t="shared" si="13"/>
        <v>4.4179428106789533</v>
      </c>
      <c r="E36" s="21"/>
      <c r="F36" s="21">
        <f t="shared" ref="F36:H36" si="14">+F15/F66*100</f>
        <v>5.3355532786885247</v>
      </c>
      <c r="G36" s="21">
        <f t="shared" si="14"/>
        <v>5.6293389677029886</v>
      </c>
      <c r="H36" s="21">
        <f t="shared" si="14"/>
        <v>5.0307901054169708</v>
      </c>
      <c r="I36" s="21"/>
      <c r="J36" s="21">
        <f t="shared" ref="J36:L36" si="15">+J15/J66*100</f>
        <v>-0.45787545787545791</v>
      </c>
      <c r="K36" s="21">
        <f t="shared" si="15"/>
        <v>-1.0412926391382404</v>
      </c>
      <c r="L36" s="21">
        <f t="shared" si="15"/>
        <v>0.14953271028037382</v>
      </c>
      <c r="M36" s="21"/>
      <c r="N36" s="21">
        <f t="shared" ref="N36:P36" si="16">+N15/N66*100</f>
        <v>1.2152777777777779</v>
      </c>
      <c r="O36" s="21">
        <f t="shared" si="16"/>
        <v>-1.0869565217391304</v>
      </c>
      <c r="P36" s="21">
        <f t="shared" si="16"/>
        <v>3.3333333333333335</v>
      </c>
    </row>
    <row r="37" spans="1:16" ht="15">
      <c r="A37" s="35" t="s">
        <v>8</v>
      </c>
      <c r="B37" s="21">
        <f t="shared" ref="B37:D37" si="17">+B16/B67*100</f>
        <v>1.6475764241826594</v>
      </c>
      <c r="C37" s="21">
        <f t="shared" si="17"/>
        <v>1.9547719432732849</v>
      </c>
      <c r="D37" s="21">
        <f t="shared" si="17"/>
        <v>1.3219576223513969</v>
      </c>
      <c r="E37" s="21"/>
      <c r="F37" s="21">
        <f t="shared" ref="F37:H37" si="18">+F16/F67*100</f>
        <v>1.8345036299029192</v>
      </c>
      <c r="G37" s="21">
        <f t="shared" si="18"/>
        <v>2.1690326840541436</v>
      </c>
      <c r="H37" s="21">
        <f t="shared" si="18"/>
        <v>1.4793003119851369</v>
      </c>
      <c r="I37" s="21"/>
      <c r="J37" s="21">
        <f t="shared" ref="J37:L37" si="19">+J16/J67*100</f>
        <v>3.215951117543013E-2</v>
      </c>
      <c r="K37" s="21">
        <f t="shared" si="19"/>
        <v>0.18796992481203006</v>
      </c>
      <c r="L37" s="21">
        <f t="shared" si="19"/>
        <v>-0.13214403700033034</v>
      </c>
      <c r="M37" s="21"/>
      <c r="N37" s="21">
        <f t="shared" ref="N37:P37" si="20">+N16/N67*100</f>
        <v>0.56882821387940841</v>
      </c>
      <c r="O37" s="21">
        <f t="shared" si="20"/>
        <v>0</v>
      </c>
      <c r="P37" s="21">
        <f t="shared" si="20"/>
        <v>1.1261261261261262</v>
      </c>
    </row>
    <row r="38" spans="1:16" ht="8.25" customHeight="1">
      <c r="A38" s="9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</row>
    <row r="39" spans="1:16">
      <c r="A39" s="15" t="s">
        <v>9</v>
      </c>
      <c r="B39" s="21">
        <f>+B18/B69*100</f>
        <v>1.7280471430372664</v>
      </c>
      <c r="C39" s="21">
        <f t="shared" ref="C39:D41" si="21">+C18/C69*100</f>
        <v>1.8275126690095216</v>
      </c>
      <c r="D39" s="21">
        <f t="shared" si="21"/>
        <v>1.6222114673411805</v>
      </c>
      <c r="E39" s="21"/>
      <c r="F39" s="21">
        <f>+F18/F69*100</f>
        <v>1.8018808380183697</v>
      </c>
      <c r="G39" s="21">
        <f t="shared" ref="G39:H41" si="22">+G18/G69*100</f>
        <v>1.9349907284643222</v>
      </c>
      <c r="H39" s="21">
        <f t="shared" si="22"/>
        <v>1.6596945718461771</v>
      </c>
      <c r="I39" s="21"/>
      <c r="J39" s="21">
        <f>+J18/J69*100</f>
        <v>0.86185256463894233</v>
      </c>
      <c r="K39" s="21">
        <f t="shared" ref="K39:L39" si="23">+K18/K69*100</f>
        <v>0.57170859196341062</v>
      </c>
      <c r="L39" s="21">
        <f t="shared" si="23"/>
        <v>1.1665808886601476</v>
      </c>
      <c r="M39" s="21"/>
      <c r="N39" s="21">
        <f>+N18/N69*100</f>
        <v>1.8572158800477083</v>
      </c>
      <c r="O39" s="21">
        <f t="shared" ref="O39:P39" si="24">+O18/O69*100</f>
        <v>1.9314868804664722</v>
      </c>
      <c r="P39" s="21">
        <f t="shared" si="24"/>
        <v>1.7919999999999998</v>
      </c>
    </row>
    <row r="40" spans="1:16" ht="8.25" customHeight="1">
      <c r="A40" s="9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</row>
    <row r="41" spans="1:16" ht="15">
      <c r="A41" s="18" t="s">
        <v>10</v>
      </c>
      <c r="B41" s="21">
        <f>+B20/B71*100</f>
        <v>26.797385620915033</v>
      </c>
      <c r="C41" s="21">
        <f t="shared" si="21"/>
        <v>29.007633587786259</v>
      </c>
      <c r="D41" s="21">
        <f t="shared" si="21"/>
        <v>25.142857142857146</v>
      </c>
      <c r="E41" s="21"/>
      <c r="F41" s="21">
        <f>+F20/F71*100</f>
        <v>26.797385620915033</v>
      </c>
      <c r="G41" s="21">
        <f t="shared" si="22"/>
        <v>29.007633587786259</v>
      </c>
      <c r="H41" s="21">
        <f t="shared" si="22"/>
        <v>25.142857142857146</v>
      </c>
      <c r="I41" s="21"/>
      <c r="J41" s="27" t="s">
        <v>11</v>
      </c>
      <c r="K41" s="27" t="s">
        <v>11</v>
      </c>
      <c r="L41" s="27" t="s">
        <v>11</v>
      </c>
      <c r="M41" s="25"/>
      <c r="N41" s="27" t="s">
        <v>11</v>
      </c>
      <c r="O41" s="27" t="s">
        <v>11</v>
      </c>
      <c r="P41" s="27" t="s">
        <v>11</v>
      </c>
    </row>
    <row r="42" spans="1:16" ht="9" customHeight="1">
      <c r="A42" s="9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</row>
    <row r="43" spans="1:16">
      <c r="A43" s="15" t="s">
        <v>12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1:16">
      <c r="A44" s="31" t="s">
        <v>13</v>
      </c>
      <c r="B44" s="22">
        <v>9.9</v>
      </c>
      <c r="C44" s="22">
        <v>10.9</v>
      </c>
      <c r="D44" s="22">
        <v>8.8000000000000007</v>
      </c>
      <c r="E44" s="22"/>
      <c r="F44" s="22">
        <v>10.9</v>
      </c>
      <c r="G44" s="22">
        <v>12.1</v>
      </c>
      <c r="H44" s="22">
        <v>9.6999999999999993</v>
      </c>
      <c r="I44" s="22"/>
      <c r="J44" s="22">
        <v>0.9</v>
      </c>
      <c r="K44" s="22">
        <v>0.8</v>
      </c>
      <c r="L44" s="22">
        <v>1</v>
      </c>
      <c r="M44" s="22"/>
      <c r="N44" s="22">
        <v>2.6</v>
      </c>
      <c r="O44" s="22">
        <v>3.4</v>
      </c>
      <c r="P44" s="22">
        <v>1.9</v>
      </c>
    </row>
    <row r="45" spans="1:16" ht="15">
      <c r="A45" s="30" t="s">
        <v>22</v>
      </c>
      <c r="B45" s="22">
        <v>7.8</v>
      </c>
      <c r="C45" s="22">
        <v>8.6</v>
      </c>
      <c r="D45" s="22">
        <v>6.9</v>
      </c>
      <c r="E45" s="22"/>
      <c r="F45" s="22">
        <v>9</v>
      </c>
      <c r="G45" s="22">
        <v>10</v>
      </c>
      <c r="H45" s="22">
        <v>8</v>
      </c>
      <c r="I45" s="22"/>
      <c r="J45" s="22">
        <v>0.7</v>
      </c>
      <c r="K45" s="22">
        <v>0.5</v>
      </c>
      <c r="L45" s="22">
        <v>1</v>
      </c>
      <c r="M45" s="22"/>
      <c r="N45" s="22">
        <v>1.4</v>
      </c>
      <c r="O45" s="22">
        <v>1.6</v>
      </c>
      <c r="P45" s="22">
        <v>1.2</v>
      </c>
    </row>
    <row r="46" spans="1:16" ht="15">
      <c r="A46" s="30" t="s">
        <v>23</v>
      </c>
      <c r="B46" s="22">
        <v>8.4</v>
      </c>
      <c r="C46" s="22">
        <v>9.1999999999999993</v>
      </c>
      <c r="D46" s="22">
        <v>7.7</v>
      </c>
      <c r="E46" s="22"/>
      <c r="F46" s="22">
        <v>8.6</v>
      </c>
      <c r="G46" s="22">
        <v>9.4</v>
      </c>
      <c r="H46" s="22">
        <v>7.8</v>
      </c>
      <c r="I46" s="22"/>
      <c r="J46" s="22">
        <v>8.3000000000000007</v>
      </c>
      <c r="K46" s="22">
        <v>8.6999999999999993</v>
      </c>
      <c r="L46" s="22">
        <v>7.7</v>
      </c>
      <c r="M46" s="22"/>
      <c r="N46" s="22">
        <v>4.0999999999999996</v>
      </c>
      <c r="O46" s="22">
        <v>5</v>
      </c>
      <c r="P46" s="22">
        <v>2.2999999999999998</v>
      </c>
    </row>
    <row r="47" spans="1:16" ht="15">
      <c r="A47" s="30" t="s">
        <v>24</v>
      </c>
      <c r="B47" s="22">
        <v>23.9</v>
      </c>
      <c r="C47" s="22">
        <v>26.7</v>
      </c>
      <c r="D47" s="22">
        <v>20.8</v>
      </c>
      <c r="E47" s="22"/>
      <c r="F47" s="22">
        <v>23.9</v>
      </c>
      <c r="G47" s="22">
        <v>26.7</v>
      </c>
      <c r="H47" s="22">
        <v>20.8</v>
      </c>
      <c r="I47" s="22"/>
      <c r="J47" s="42">
        <v>19.7</v>
      </c>
      <c r="K47" s="42">
        <v>26.2</v>
      </c>
      <c r="L47" s="42">
        <v>5.3</v>
      </c>
      <c r="M47" s="22"/>
      <c r="N47" s="27" t="s">
        <v>11</v>
      </c>
      <c r="O47" s="27" t="s">
        <v>11</v>
      </c>
      <c r="P47" s="27" t="s">
        <v>11</v>
      </c>
    </row>
    <row r="48" spans="1:16" ht="15.75" thickBot="1">
      <c r="A48" s="32" t="s">
        <v>25</v>
      </c>
      <c r="B48" s="23">
        <v>25.6</v>
      </c>
      <c r="C48" s="23">
        <v>28</v>
      </c>
      <c r="D48" s="23">
        <v>24</v>
      </c>
      <c r="E48" s="23"/>
      <c r="F48" s="23">
        <v>26.5</v>
      </c>
      <c r="G48" s="23">
        <v>29.3</v>
      </c>
      <c r="H48" s="23">
        <v>24.8</v>
      </c>
      <c r="I48" s="23"/>
      <c r="J48" s="28" t="s">
        <v>11</v>
      </c>
      <c r="K48" s="28" t="s">
        <v>11</v>
      </c>
      <c r="L48" s="28" t="s">
        <v>11</v>
      </c>
      <c r="M48" s="23"/>
      <c r="N48" s="23">
        <v>15.5</v>
      </c>
      <c r="O48" s="23">
        <v>17.2</v>
      </c>
      <c r="P48" s="23">
        <v>13.7</v>
      </c>
    </row>
    <row r="50" spans="1:16" ht="15">
      <c r="A50" s="24" t="s">
        <v>26</v>
      </c>
    </row>
    <row r="61" spans="1:16">
      <c r="A61" s="15" t="s">
        <v>2</v>
      </c>
      <c r="B61" s="13">
        <f>+B63+B69+B71+B74</f>
        <v>928365</v>
      </c>
      <c r="C61" s="13">
        <f>+C63+C69+C71+C74</f>
        <v>470632</v>
      </c>
      <c r="D61" s="13">
        <f>+D63+D69+D71+D74</f>
        <v>457733</v>
      </c>
      <c r="F61" s="13">
        <f>+F63+F69+F71+F74</f>
        <v>828827</v>
      </c>
      <c r="G61" s="13">
        <f>+G63+G69+G71+G74</f>
        <v>420797</v>
      </c>
      <c r="H61" s="13">
        <f>+H63+H69+H71+H74</f>
        <v>408030</v>
      </c>
      <c r="J61" s="13">
        <f>+J63+J69+J71+J74</f>
        <v>79351</v>
      </c>
      <c r="K61" s="13">
        <f>+K63+K69+K71+K74</f>
        <v>40323</v>
      </c>
      <c r="L61" s="13">
        <f>+L63+L69+L71+L74</f>
        <v>39028</v>
      </c>
      <c r="N61" s="13">
        <f>+N63+N69+N71+N74</f>
        <v>20187</v>
      </c>
      <c r="O61" s="13">
        <f>+O63+O69+O71+O74</f>
        <v>9512</v>
      </c>
      <c r="P61" s="13">
        <f>+P63+P69+P71+P74</f>
        <v>10675</v>
      </c>
    </row>
    <row r="62" spans="1:16" ht="15">
      <c r="A62" s="9"/>
    </row>
    <row r="63" spans="1:16">
      <c r="A63" s="15" t="s">
        <v>5</v>
      </c>
      <c r="B63" s="13">
        <v>116767</v>
      </c>
      <c r="C63" s="13">
        <v>59654</v>
      </c>
      <c r="D63" s="13">
        <v>57113</v>
      </c>
      <c r="F63" s="13">
        <v>97857</v>
      </c>
      <c r="G63" s="13">
        <v>50168</v>
      </c>
      <c r="H63" s="13">
        <v>47689</v>
      </c>
      <c r="J63" s="13">
        <v>17256</v>
      </c>
      <c r="K63" s="13">
        <v>8664</v>
      </c>
      <c r="L63" s="13">
        <v>8592</v>
      </c>
      <c r="N63" s="13">
        <v>1654</v>
      </c>
      <c r="O63" s="13">
        <v>822</v>
      </c>
      <c r="P63" s="13">
        <v>832</v>
      </c>
    </row>
    <row r="64" spans="1:16" ht="15">
      <c r="A64" s="16" t="s">
        <v>15</v>
      </c>
      <c r="B64" s="13">
        <v>1771</v>
      </c>
      <c r="C64" s="13">
        <v>907</v>
      </c>
      <c r="D64" s="13">
        <v>864</v>
      </c>
      <c r="J64" s="13">
        <v>1744</v>
      </c>
      <c r="K64" s="13">
        <v>892</v>
      </c>
      <c r="L64" s="13">
        <v>852</v>
      </c>
      <c r="N64" s="13">
        <v>27</v>
      </c>
      <c r="O64" s="13">
        <v>15</v>
      </c>
      <c r="P64" s="13">
        <v>12</v>
      </c>
    </row>
    <row r="65" spans="1:20" ht="15">
      <c r="A65" s="17" t="s">
        <v>6</v>
      </c>
      <c r="B65" s="13">
        <v>4005</v>
      </c>
      <c r="C65" s="13">
        <v>1891</v>
      </c>
      <c r="D65" s="13">
        <v>2114</v>
      </c>
      <c r="J65" s="13">
        <v>3833</v>
      </c>
      <c r="K65" s="13">
        <v>1795</v>
      </c>
      <c r="L65" s="13">
        <v>2038</v>
      </c>
      <c r="N65" s="13">
        <v>172</v>
      </c>
      <c r="O65" s="13">
        <v>96</v>
      </c>
      <c r="P65" s="13">
        <v>76</v>
      </c>
    </row>
    <row r="66" spans="1:20" ht="15">
      <c r="A66" s="17" t="s">
        <v>7</v>
      </c>
      <c r="B66" s="13">
        <v>45076</v>
      </c>
      <c r="C66" s="13">
        <v>22939</v>
      </c>
      <c r="D66" s="13">
        <v>22137</v>
      </c>
      <c r="F66" s="13">
        <v>39040</v>
      </c>
      <c r="G66" s="13">
        <v>19878</v>
      </c>
      <c r="H66" s="13">
        <v>19162</v>
      </c>
      <c r="J66" s="13">
        <v>5460</v>
      </c>
      <c r="K66" s="13">
        <v>2785</v>
      </c>
      <c r="L66" s="13">
        <v>2675</v>
      </c>
      <c r="N66" s="13">
        <v>576</v>
      </c>
      <c r="O66" s="13">
        <v>276</v>
      </c>
      <c r="P66" s="13">
        <v>300</v>
      </c>
    </row>
    <row r="67" spans="1:20" ht="15">
      <c r="A67" s="17" t="s">
        <v>8</v>
      </c>
      <c r="B67" s="13">
        <v>65915</v>
      </c>
      <c r="C67" s="13">
        <v>33917</v>
      </c>
      <c r="D67" s="13">
        <v>31998</v>
      </c>
      <c r="F67" s="13">
        <v>58817</v>
      </c>
      <c r="G67" s="13">
        <v>30290</v>
      </c>
      <c r="H67" s="13">
        <v>28527</v>
      </c>
      <c r="J67" s="13">
        <v>6219</v>
      </c>
      <c r="K67" s="13">
        <v>3192</v>
      </c>
      <c r="L67" s="13">
        <v>3027</v>
      </c>
      <c r="N67" s="13">
        <v>879</v>
      </c>
      <c r="O67" s="13">
        <v>435</v>
      </c>
      <c r="P67" s="13">
        <v>444</v>
      </c>
    </row>
    <row r="68" spans="1:20" ht="15">
      <c r="A68" s="9"/>
    </row>
    <row r="69" spans="1:20">
      <c r="A69" s="15" t="s">
        <v>9</v>
      </c>
      <c r="B69" s="13">
        <v>452071</v>
      </c>
      <c r="C69" s="13">
        <v>233049</v>
      </c>
      <c r="D69" s="13">
        <v>219022</v>
      </c>
      <c r="F69" s="13">
        <v>410349</v>
      </c>
      <c r="G69" s="13">
        <v>211939</v>
      </c>
      <c r="H69" s="13">
        <v>198410</v>
      </c>
      <c r="J69" s="13">
        <v>35853</v>
      </c>
      <c r="K69" s="13">
        <v>18366</v>
      </c>
      <c r="L69" s="13">
        <v>17487</v>
      </c>
      <c r="N69" s="13">
        <v>5869</v>
      </c>
      <c r="O69" s="13">
        <v>2744</v>
      </c>
      <c r="P69" s="13">
        <v>3125</v>
      </c>
    </row>
    <row r="70" spans="1:20" ht="15">
      <c r="A70" s="9"/>
    </row>
    <row r="71" spans="1:20">
      <c r="A71" s="18" t="s">
        <v>10</v>
      </c>
      <c r="B71" s="13">
        <v>306</v>
      </c>
      <c r="C71" s="13">
        <v>131</v>
      </c>
      <c r="D71" s="13">
        <v>175</v>
      </c>
      <c r="F71" s="13">
        <v>306</v>
      </c>
      <c r="G71" s="13">
        <v>131</v>
      </c>
      <c r="H71" s="13">
        <v>175</v>
      </c>
    </row>
    <row r="72" spans="1:20" ht="15">
      <c r="A72" s="9"/>
    </row>
    <row r="73" spans="1:20">
      <c r="A73" s="15" t="s">
        <v>12</v>
      </c>
    </row>
    <row r="74" spans="1:20">
      <c r="A74" s="18" t="s">
        <v>13</v>
      </c>
      <c r="B74" s="13">
        <v>359221</v>
      </c>
      <c r="C74" s="13">
        <v>177798</v>
      </c>
      <c r="D74" s="13">
        <v>181423</v>
      </c>
      <c r="F74" s="13">
        <v>320315</v>
      </c>
      <c r="G74" s="13">
        <v>158559</v>
      </c>
      <c r="H74" s="13">
        <v>161756</v>
      </c>
      <c r="J74" s="13">
        <v>26242</v>
      </c>
      <c r="K74" s="13">
        <v>13293</v>
      </c>
      <c r="L74" s="13">
        <v>12949</v>
      </c>
      <c r="N74" s="13">
        <v>12664</v>
      </c>
      <c r="O74" s="13">
        <v>5946</v>
      </c>
      <c r="P74" s="13">
        <v>6718</v>
      </c>
      <c r="R74" s="13">
        <v>359221</v>
      </c>
      <c r="S74" s="13">
        <v>177798</v>
      </c>
      <c r="T74" s="13">
        <v>181423</v>
      </c>
    </row>
    <row r="75" spans="1:20">
      <c r="R75" s="13">
        <v>320315</v>
      </c>
      <c r="S75" s="13">
        <v>158559</v>
      </c>
      <c r="T75" s="13">
        <v>161756</v>
      </c>
    </row>
    <row r="76" spans="1:20">
      <c r="R76" s="13">
        <v>26242</v>
      </c>
      <c r="S76" s="13">
        <v>13293</v>
      </c>
      <c r="T76" s="13">
        <v>12949</v>
      </c>
    </row>
    <row r="77" spans="1:20">
      <c r="R77" s="13">
        <v>12664</v>
      </c>
      <c r="S77" s="13">
        <v>5946</v>
      </c>
      <c r="T77" s="13">
        <v>6718</v>
      </c>
    </row>
  </sheetData>
  <mergeCells count="7">
    <mergeCell ref="A29:P29"/>
    <mergeCell ref="A8:P8"/>
    <mergeCell ref="A5:P5"/>
    <mergeCell ref="A1:P1"/>
    <mergeCell ref="A2:P2"/>
    <mergeCell ref="A3:P3"/>
    <mergeCell ref="A4:P4"/>
  </mergeCells>
  <phoneticPr fontId="0" type="noConversion"/>
  <printOptions horizontalCentered="1"/>
  <pageMargins left="0.82677165354330717" right="0.78740157480314965" top="0.47244094488188981" bottom="0.59055118110236227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C11</vt:lpstr>
      <vt:lpstr>'C11'!A_impresión_IM</vt:lpstr>
      <vt:lpstr>'C11'!Área_de_impresión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OFICIALIA MAYOR</dc:creator>
  <cp:lastModifiedBy>eramirez</cp:lastModifiedBy>
  <cp:lastPrinted>2013-03-04T17:00:06Z</cp:lastPrinted>
  <dcterms:created xsi:type="dcterms:W3CDTF">2000-06-12T22:32:53Z</dcterms:created>
  <dcterms:modified xsi:type="dcterms:W3CDTF">2014-02-26T14:55:15Z</dcterms:modified>
</cp:coreProperties>
</file>